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5068" yWindow="372" windowWidth="19380" windowHeight="11712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1"/>
  <c r="H85"/>
  <c r="H16"/>
  <c r="H84"/>
  <c r="H65"/>
  <c r="H60"/>
  <c r="F37"/>
  <c r="F38"/>
  <c r="F39"/>
  <c r="F40"/>
  <c r="F41"/>
  <c r="F36"/>
  <c r="H31"/>
  <c r="H87" l="1"/>
  <c r="H70"/>
  <c r="E51"/>
  <c r="E50"/>
  <c r="E49"/>
  <c r="E48"/>
  <c r="E47"/>
  <c r="E46"/>
  <c r="H48" l="1"/>
  <c r="H47"/>
  <c r="H37"/>
  <c r="H80"/>
  <c r="H79"/>
  <c r="H78"/>
  <c r="H77"/>
  <c r="H76"/>
  <c r="H75"/>
  <c r="H74"/>
  <c r="H73"/>
  <c r="H72"/>
  <c r="H71"/>
  <c r="H66"/>
  <c r="H64"/>
  <c r="H63"/>
  <c r="H62"/>
  <c r="H61"/>
  <c r="H59"/>
  <c r="H58"/>
  <c r="H57"/>
  <c r="H53"/>
  <c r="H52"/>
  <c r="H51"/>
  <c r="H50"/>
  <c r="H49"/>
  <c r="H46"/>
  <c r="H45"/>
  <c r="H41"/>
  <c r="H40"/>
  <c r="H39"/>
  <c r="H38"/>
  <c r="H36"/>
  <c r="H32"/>
  <c r="H30"/>
  <c r="H29"/>
  <c r="H28"/>
  <c r="H27"/>
  <c r="H23"/>
  <c r="H24" s="1"/>
  <c r="H19"/>
  <c r="H18"/>
  <c r="H17"/>
  <c r="H81" l="1"/>
  <c r="H67"/>
  <c r="H54"/>
  <c r="H33"/>
  <c r="H42"/>
  <c r="H20"/>
  <c r="H88" l="1"/>
</calcChain>
</file>

<file path=xl/sharedStrings.xml><?xml version="1.0" encoding="utf-8"?>
<sst xmlns="http://schemas.openxmlformats.org/spreadsheetml/2006/main" count="148" uniqueCount="82">
  <si>
    <t>NOME</t>
  </si>
  <si>
    <t>CPF</t>
  </si>
  <si>
    <t>TEMA 1 (1ªPREFERÊNCIA)</t>
  </si>
  <si>
    <t>TEMA 2 (2ªPREFERÊNCIA)</t>
  </si>
  <si>
    <t>TEMA 3 (3ªPREFERÊNCIA)</t>
  </si>
  <si>
    <t>ENDEREÇO DO CANDIDATO</t>
  </si>
  <si>
    <t>CEP</t>
  </si>
  <si>
    <t>TELEFONE</t>
  </si>
  <si>
    <t>E-MAIL</t>
  </si>
  <si>
    <t>TITULAÇÃO</t>
  </si>
  <si>
    <t>Pont. Candidato</t>
  </si>
  <si>
    <r>
      <t>Diploma de Mestrado</t>
    </r>
    <r>
      <rPr>
        <sz val="11"/>
        <color rgb="FFFF0000"/>
        <rFont val="Calibri"/>
        <family val="2"/>
        <scheme val="minor"/>
      </rPr>
      <t>*</t>
    </r>
  </si>
  <si>
    <t>Certificado de especialização em Biometria ou Estatística</t>
  </si>
  <si>
    <t>Certificado de especialização em áreas afins</t>
  </si>
  <si>
    <t>Outros a critério do Programa</t>
  </si>
  <si>
    <t>Somatório Parcial</t>
  </si>
  <si>
    <t>CRA</t>
  </si>
  <si>
    <t>EXPERIÊNCIA PROFISSIONAL</t>
  </si>
  <si>
    <t>Professor de terceiro grau na área do Programa ou afins (por ano)</t>
  </si>
  <si>
    <t>Professor de ensino técnico profissionalizante na área do Programa ou afins (por ano)</t>
  </si>
  <si>
    <t>Tutoria no ensino superior (por semestre)</t>
  </si>
  <si>
    <t>Estágio de Docência enquanto disciplina de pós-graduação stricto sensu (por semestre)</t>
  </si>
  <si>
    <t>Outros a critério do Programa (por ano)</t>
  </si>
  <si>
    <t>INICICIAÇÃO CIENTÍFICA/DOCÊNCIA (PIC, PIBIC, PIBID, VOLUNTÁRIO, OUTROS) - (por mês)</t>
  </si>
  <si>
    <t>Iniciação à docência (por mês)</t>
  </si>
  <si>
    <t>Iniciação tecnológica (por mês)</t>
  </si>
  <si>
    <t>Monitoria (por mês)</t>
  </si>
  <si>
    <t>Outros a critério do Programa (por mês)</t>
  </si>
  <si>
    <t>Revista Qualis A1</t>
  </si>
  <si>
    <t>Sem limites</t>
  </si>
  <si>
    <t>Revista Qualis A2</t>
  </si>
  <si>
    <t>Revista Qualis B1</t>
  </si>
  <si>
    <t>Revista Qualis B2</t>
  </si>
  <si>
    <t>Revista Qualis B3</t>
  </si>
  <si>
    <t>Revista Qualis B4</t>
  </si>
  <si>
    <t>Revista Qualis C</t>
  </si>
  <si>
    <t>Somátio Parcial</t>
  </si>
  <si>
    <t>PRODUÇÃO BIBLIOGRÁFICA NACIONAL/INTERNACIONAL</t>
  </si>
  <si>
    <t>Trabalho completo em anais de evento científico nacional</t>
  </si>
  <si>
    <t>Resumo em anais de evento científico nacional</t>
  </si>
  <si>
    <t>Resumo em anais de evento científico internacional</t>
  </si>
  <si>
    <t>PARTICIPAÇÃO EM EVENTO CIENTÍFICO NACIONAL/INTERNACIONAL</t>
  </si>
  <si>
    <t>Participação em evento científico nacional</t>
  </si>
  <si>
    <t>Apresentação de trabalho em evento científico nacional (oral)</t>
  </si>
  <si>
    <t>Apresentação de trabalho em evento científico nacional (poster)</t>
  </si>
  <si>
    <t>Participação em minicurso em evento científico nacional</t>
  </si>
  <si>
    <t>Participação em evento científico internacional</t>
  </si>
  <si>
    <t>Apresentação de trabalho em evento científico internacional (oral)</t>
  </si>
  <si>
    <t>Apresentação de trabalho em evento científico internacional (poster)</t>
  </si>
  <si>
    <t>Participação em minicurso em evento científico internacional</t>
  </si>
  <si>
    <t>Bolsista de extensão (com ou sem remuneração) (por mês = 0,2)</t>
  </si>
  <si>
    <t>Somatório Total</t>
  </si>
  <si>
    <t>*Só será válida a pontução mediante a apresentação exclusivamente do Diploma</t>
  </si>
  <si>
    <t>_______________________________________________________________</t>
  </si>
  <si>
    <t>Assinatura do Candidato</t>
  </si>
  <si>
    <t>Iniciação científica (por mês)/com bolsa</t>
  </si>
  <si>
    <t>Iniciação científica (por mês)/sem bolsa</t>
  </si>
  <si>
    <t>Revista Qualis A3</t>
  </si>
  <si>
    <t>Revista Qualis A4</t>
  </si>
  <si>
    <t>PRODUÇÃO CIENTÍFICA EM PERIÓDICO (ÁREA CIÊNCIAS AGRÁRIAS I - CAPES, 2017-2020)</t>
  </si>
  <si>
    <t>Membro de Comissão técnico-científico</t>
  </si>
  <si>
    <t>Palestrante e/ou debatedor em mesa redonda em evento científico nacional</t>
  </si>
  <si>
    <t>Palestrante e/ou debatedor em mesa redonda em evento científico internacional</t>
  </si>
  <si>
    <t>NÍVEL PRETENDIDO</t>
  </si>
  <si>
    <t>Funcionário em Empresa Pública ou Privada ligada a área do Programa (por ano)</t>
  </si>
  <si>
    <t>Autor de livro nacional com ISBN</t>
  </si>
  <si>
    <t>Autor de capítulo em livro nacional com ISBN</t>
  </si>
  <si>
    <t>Autor de capítulo em livro internacional com ISBN</t>
  </si>
  <si>
    <t>Trabalho completo em anais de evento científico internacional com ISBN</t>
  </si>
  <si>
    <t>Autor de livro internacional com ISBN</t>
  </si>
  <si>
    <t>Resumo Expandido em anais de evento científico nacional</t>
  </si>
  <si>
    <t>Resumo Expandido em anais de evento científico internacional</t>
  </si>
  <si>
    <t>Numeração</t>
  </si>
  <si>
    <t>Pont. Unit.</t>
  </si>
  <si>
    <t>Pont. Máx.</t>
  </si>
  <si>
    <t>Quant.</t>
  </si>
  <si>
    <t>Pont. Obtida</t>
  </si>
  <si>
    <t>COEFICIENTE DE RENDIMENTO DO HISTORICO DE GRADUAÇÃO (para candidatos ou mestrado) ou COEFICIENTE DE RENDIMENTO DE MESTRADO (para candidatos ao doutorado)</t>
  </si>
  <si>
    <t>Coeficiente de rendimento acadêmico (CRA) de graduação / CRM de mestrado</t>
  </si>
  <si>
    <t>Curso de Inglês (por mês)</t>
  </si>
  <si>
    <t>ATIVIDADES DE EXTENSÃO E FORMAÇÃO COMPLEMENTAR</t>
  </si>
  <si>
    <t>PROCESSO SELETIVO PARA INGRESSO NO PPG EM BIOMETRIA E ESTATÍSTICA APLICADA/UFRPE 2023.1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</si>
</sst>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" fontId="0" fillId="3" borderId="24" xfId="1" applyNumberFormat="1" applyFont="1" applyFill="1" applyBorder="1" applyAlignment="1">
      <alignment horizontal="center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>
      <alignment horizontal="center"/>
    </xf>
    <xf numFmtId="2" fontId="0" fillId="2" borderId="24" xfId="1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2" fontId="0" fillId="3" borderId="24" xfId="1" applyNumberFormat="1" applyFont="1" applyFill="1" applyBorder="1" applyAlignment="1">
      <alignment horizontal="center" wrapText="1"/>
    </xf>
    <xf numFmtId="0" fontId="0" fillId="3" borderId="13" xfId="0" applyFill="1" applyBorder="1" applyAlignment="1" applyProtection="1">
      <alignment horizontal="center"/>
      <protection locked="0"/>
    </xf>
    <xf numFmtId="2" fontId="0" fillId="4" borderId="17" xfId="0" applyNumberFormat="1" applyFill="1" applyBorder="1"/>
    <xf numFmtId="2" fontId="0" fillId="0" borderId="11" xfId="0" applyNumberFormat="1" applyBorder="1" applyAlignment="1">
      <alignment horizontal="center"/>
    </xf>
    <xf numFmtId="2" fontId="0" fillId="0" borderId="24" xfId="1" applyNumberFormat="1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2" fontId="0" fillId="3" borderId="13" xfId="1" applyNumberFormat="1" applyFont="1" applyFill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2" fontId="0" fillId="3" borderId="31" xfId="1" applyNumberFormat="1" applyFont="1" applyFill="1" applyBorder="1" applyAlignment="1">
      <alignment horizontal="center"/>
    </xf>
    <xf numFmtId="0" fontId="0" fillId="3" borderId="31" xfId="0" applyFill="1" applyBorder="1" applyAlignment="1" applyProtection="1">
      <alignment horizontal="center"/>
      <protection locked="0"/>
    </xf>
    <xf numFmtId="2" fontId="0" fillId="5" borderId="8" xfId="0" applyNumberFormat="1" applyFill="1" applyBorder="1"/>
    <xf numFmtId="43" fontId="0" fillId="2" borderId="0" xfId="1" applyFont="1" applyFill="1" applyAlignment="1"/>
    <xf numFmtId="2" fontId="0" fillId="2" borderId="0" xfId="0" applyNumberFormat="1" applyFill="1"/>
    <xf numFmtId="2" fontId="0" fillId="0" borderId="24" xfId="1" applyNumberFormat="1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>
      <alignment horizontal="center"/>
    </xf>
    <xf numFmtId="2" fontId="0" fillId="3" borderId="33" xfId="1" applyNumberFormat="1" applyFont="1" applyFill="1" applyBorder="1" applyAlignment="1">
      <alignment horizontal="center"/>
    </xf>
    <xf numFmtId="0" fontId="0" fillId="3" borderId="0" xfId="0" applyFill="1"/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0" fillId="3" borderId="36" xfId="0" applyFill="1" applyBorder="1"/>
    <xf numFmtId="0" fontId="3" fillId="0" borderId="21" xfId="0" applyFont="1" applyBorder="1" applyAlignment="1">
      <alignment horizontal="center"/>
    </xf>
    <xf numFmtId="43" fontId="3" fillId="0" borderId="21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/>
    <xf numFmtId="2" fontId="0" fillId="2" borderId="31" xfId="1" applyNumberFormat="1" applyFont="1" applyFill="1" applyBorder="1" applyAlignment="1">
      <alignment horizont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3" borderId="2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3" borderId="24" xfId="0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4" fillId="2" borderId="0" xfId="0" applyFont="1" applyFill="1"/>
    <xf numFmtId="0" fontId="3" fillId="4" borderId="25" xfId="0" applyFont="1" applyFill="1" applyBorder="1" applyAlignment="1">
      <alignment horizontal="right"/>
    </xf>
    <xf numFmtId="0" fontId="3" fillId="4" borderId="26" xfId="0" applyFont="1" applyFill="1" applyBorder="1" applyAlignment="1">
      <alignment horizontal="right"/>
    </xf>
    <xf numFmtId="0" fontId="3" fillId="4" borderId="27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0" fontId="3" fillId="5" borderId="29" xfId="0" applyFont="1" applyFill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3" borderId="22" xfId="0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4" borderId="30" xfId="0" applyFont="1" applyFill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2084153</xdr:colOff>
      <xdr:row>2</xdr:row>
      <xdr:rowOff>114300</xdr:rowOff>
    </xdr:to>
    <xdr:pic>
      <xdr:nvPicPr>
        <xdr:cNvPr id="2" name="Imagem 1" descr="Logo Grande Transparente">
          <a:extLst>
            <a:ext uri="{FF2B5EF4-FFF2-40B4-BE49-F238E27FC236}">
              <a16:creationId xmlns:a16="http://schemas.microsoft.com/office/drawing/2014/main" xmlns="" id="{CBA85A11-40FA-4938-84D5-6E2F2A16D7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962233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70" zoomScaleNormal="70" workbookViewId="0">
      <selection sqref="A1:H3"/>
    </sheetView>
  </sheetViews>
  <sheetFormatPr defaultColWidth="0" defaultRowHeight="14.4" zeroHeight="1"/>
  <cols>
    <col min="1" max="1" width="33.5546875" style="1" customWidth="1"/>
    <col min="2" max="2" width="27.44140625" style="1" customWidth="1"/>
    <col min="3" max="3" width="30.44140625" style="1" customWidth="1"/>
    <col min="4" max="4" width="15.5546875" style="1" customWidth="1"/>
    <col min="5" max="6" width="14.88671875" style="22" customWidth="1"/>
    <col min="7" max="7" width="14.88671875" style="1" customWidth="1"/>
    <col min="8" max="8" width="14.88671875" style="23" customWidth="1"/>
    <col min="9" max="9" width="9.109375" style="1" customWidth="1"/>
    <col min="10" max="16384" width="9.109375" style="1" hidden="1"/>
  </cols>
  <sheetData>
    <row r="1" spans="1:8">
      <c r="A1" s="94" t="s">
        <v>81</v>
      </c>
      <c r="B1" s="95"/>
      <c r="C1" s="95"/>
      <c r="D1" s="95"/>
      <c r="E1" s="95"/>
      <c r="F1" s="95"/>
      <c r="G1" s="95"/>
      <c r="H1" s="96"/>
    </row>
    <row r="2" spans="1:8">
      <c r="A2" s="97"/>
      <c r="B2" s="98"/>
      <c r="C2" s="98"/>
      <c r="D2" s="98"/>
      <c r="E2" s="98"/>
      <c r="F2" s="98"/>
      <c r="G2" s="98"/>
      <c r="H2" s="99"/>
    </row>
    <row r="3" spans="1:8" ht="15" thickBot="1">
      <c r="A3" s="100"/>
      <c r="B3" s="101"/>
      <c r="C3" s="101"/>
      <c r="D3" s="101"/>
      <c r="E3" s="101"/>
      <c r="F3" s="101"/>
      <c r="G3" s="101"/>
      <c r="H3" s="102"/>
    </row>
    <row r="4" spans="1:8" ht="18.75" customHeight="1">
      <c r="A4" s="2" t="s">
        <v>0</v>
      </c>
      <c r="B4" s="103"/>
      <c r="C4" s="103"/>
      <c r="D4" s="103"/>
      <c r="E4" s="103"/>
      <c r="F4" s="103"/>
      <c r="G4" s="103"/>
      <c r="H4" s="104"/>
    </row>
    <row r="5" spans="1:8" ht="18.75" customHeight="1">
      <c r="A5" s="3" t="s">
        <v>1</v>
      </c>
      <c r="B5" s="105"/>
      <c r="C5" s="105"/>
      <c r="D5" s="105"/>
      <c r="E5" s="105"/>
      <c r="F5" s="105"/>
      <c r="G5" s="105"/>
      <c r="H5" s="106"/>
    </row>
    <row r="6" spans="1:8" ht="18.75" customHeight="1">
      <c r="A6" s="3" t="s">
        <v>63</v>
      </c>
      <c r="B6" s="105"/>
      <c r="C6" s="105"/>
      <c r="D6" s="105"/>
      <c r="E6" s="105"/>
      <c r="F6" s="105"/>
      <c r="G6" s="105"/>
      <c r="H6" s="106"/>
    </row>
    <row r="7" spans="1:8" ht="18.75" customHeight="1">
      <c r="A7" s="3" t="s">
        <v>2</v>
      </c>
      <c r="B7" s="105"/>
      <c r="C7" s="105"/>
      <c r="D7" s="105"/>
      <c r="E7" s="105"/>
      <c r="F7" s="105"/>
      <c r="G7" s="105"/>
      <c r="H7" s="106"/>
    </row>
    <row r="8" spans="1:8" ht="18.75" customHeight="1">
      <c r="A8" s="3" t="s">
        <v>3</v>
      </c>
      <c r="B8" s="105"/>
      <c r="C8" s="105"/>
      <c r="D8" s="105"/>
      <c r="E8" s="105"/>
      <c r="F8" s="105"/>
      <c r="G8" s="105"/>
      <c r="H8" s="106"/>
    </row>
    <row r="9" spans="1:8" ht="18.75" customHeight="1">
      <c r="A9" s="3" t="s">
        <v>4</v>
      </c>
      <c r="B9" s="105"/>
      <c r="C9" s="105"/>
      <c r="D9" s="105"/>
      <c r="E9" s="105"/>
      <c r="F9" s="105"/>
      <c r="G9" s="105"/>
      <c r="H9" s="106"/>
    </row>
    <row r="10" spans="1:8" ht="18.75" customHeight="1">
      <c r="A10" s="3" t="s">
        <v>5</v>
      </c>
      <c r="B10" s="107"/>
      <c r="C10" s="107"/>
      <c r="D10" s="107"/>
      <c r="E10" s="107"/>
      <c r="F10" s="107"/>
      <c r="G10" s="107"/>
      <c r="H10" s="108"/>
    </row>
    <row r="11" spans="1:8" ht="18.75" customHeight="1">
      <c r="A11" s="3" t="s">
        <v>6</v>
      </c>
      <c r="B11" s="105"/>
      <c r="C11" s="105"/>
      <c r="D11" s="105"/>
      <c r="E11" s="105"/>
      <c r="F11" s="105"/>
      <c r="G11" s="105"/>
      <c r="H11" s="106"/>
    </row>
    <row r="12" spans="1:8" ht="18.75" customHeight="1">
      <c r="A12" s="3" t="s">
        <v>7</v>
      </c>
      <c r="B12" s="105"/>
      <c r="C12" s="105"/>
      <c r="D12" s="105"/>
      <c r="E12" s="105"/>
      <c r="F12" s="105"/>
      <c r="G12" s="105"/>
      <c r="H12" s="106"/>
    </row>
    <row r="13" spans="1:8" ht="18.75" customHeight="1" thickBot="1">
      <c r="A13" s="4" t="s">
        <v>8</v>
      </c>
      <c r="B13" s="109"/>
      <c r="C13" s="109"/>
      <c r="D13" s="109"/>
      <c r="E13" s="109"/>
      <c r="F13" s="109"/>
      <c r="G13" s="109"/>
      <c r="H13" s="110"/>
    </row>
    <row r="14" spans="1:8" ht="15" thickBot="1">
      <c r="A14" s="111"/>
      <c r="B14" s="112"/>
      <c r="C14" s="112"/>
      <c r="D14" s="112"/>
      <c r="E14" s="112"/>
      <c r="F14" s="112"/>
      <c r="G14" s="112"/>
      <c r="H14" s="113"/>
    </row>
    <row r="15" spans="1:8">
      <c r="A15" s="70" t="s">
        <v>9</v>
      </c>
      <c r="B15" s="71"/>
      <c r="C15" s="72"/>
      <c r="D15" s="32" t="s">
        <v>72</v>
      </c>
      <c r="E15" s="33" t="s">
        <v>73</v>
      </c>
      <c r="F15" s="34" t="s">
        <v>74</v>
      </c>
      <c r="G15" s="33" t="s">
        <v>75</v>
      </c>
      <c r="H15" s="35" t="s">
        <v>76</v>
      </c>
    </row>
    <row r="16" spans="1:8">
      <c r="A16" s="58" t="s">
        <v>11</v>
      </c>
      <c r="B16" s="59"/>
      <c r="C16" s="60"/>
      <c r="D16" s="38"/>
      <c r="E16" s="5">
        <v>7</v>
      </c>
      <c r="F16" s="5">
        <v>7</v>
      </c>
      <c r="G16" s="6"/>
      <c r="H16" s="7">
        <f>IF(E16*G16&gt;F16,F16,E16*G16)</f>
        <v>0</v>
      </c>
    </row>
    <row r="17" spans="1:8">
      <c r="A17" s="73" t="s">
        <v>12</v>
      </c>
      <c r="B17" s="74"/>
      <c r="C17" s="75"/>
      <c r="D17" s="39"/>
      <c r="E17" s="8">
        <v>5</v>
      </c>
      <c r="F17" s="8">
        <v>15</v>
      </c>
      <c r="G17" s="9"/>
      <c r="H17" s="10">
        <f>IF(E17*G17&gt;F17,F17,E17*G17)</f>
        <v>0</v>
      </c>
    </row>
    <row r="18" spans="1:8">
      <c r="A18" s="76" t="s">
        <v>13</v>
      </c>
      <c r="B18" s="77"/>
      <c r="C18" s="78"/>
      <c r="D18" s="40"/>
      <c r="E18" s="11">
        <v>3</v>
      </c>
      <c r="F18" s="11">
        <v>9</v>
      </c>
      <c r="G18" s="12"/>
      <c r="H18" s="7">
        <f t="shared" ref="H18:H19" si="0">IF(E18*G18&gt;F18,F18,E18*G18)</f>
        <v>0</v>
      </c>
    </row>
    <row r="19" spans="1:8">
      <c r="A19" s="73" t="s">
        <v>14</v>
      </c>
      <c r="B19" s="74"/>
      <c r="C19" s="75"/>
      <c r="D19" s="39"/>
      <c r="E19" s="8">
        <v>1</v>
      </c>
      <c r="F19" s="8">
        <v>3</v>
      </c>
      <c r="G19" s="9"/>
      <c r="H19" s="10">
        <f t="shared" si="0"/>
        <v>0</v>
      </c>
    </row>
    <row r="20" spans="1:8" ht="15" thickBot="1">
      <c r="A20" s="49" t="s">
        <v>15</v>
      </c>
      <c r="B20" s="50"/>
      <c r="C20" s="50"/>
      <c r="D20" s="50"/>
      <c r="E20" s="50"/>
      <c r="F20" s="50"/>
      <c r="G20" s="51"/>
      <c r="H20" s="13">
        <f>SUM(H16:H19)</f>
        <v>0</v>
      </c>
    </row>
    <row r="21" spans="1:8" ht="15" thickBot="1">
      <c r="A21" s="81"/>
      <c r="B21" s="82"/>
      <c r="C21" s="82"/>
      <c r="D21" s="82"/>
      <c r="E21" s="82"/>
      <c r="F21" s="82"/>
      <c r="G21" s="82"/>
      <c r="H21" s="83"/>
    </row>
    <row r="22" spans="1:8" ht="30.75" customHeight="1">
      <c r="A22" s="84" t="s">
        <v>77</v>
      </c>
      <c r="B22" s="85"/>
      <c r="C22" s="85"/>
      <c r="D22" s="85"/>
      <c r="E22" s="85"/>
      <c r="F22" s="86"/>
      <c r="G22" s="14" t="s">
        <v>16</v>
      </c>
      <c r="H22" s="14" t="s">
        <v>10</v>
      </c>
    </row>
    <row r="23" spans="1:8">
      <c r="A23" s="58" t="s">
        <v>78</v>
      </c>
      <c r="B23" s="59"/>
      <c r="C23" s="59"/>
      <c r="D23" s="59"/>
      <c r="E23" s="59"/>
      <c r="F23" s="60"/>
      <c r="G23" s="7"/>
      <c r="H23" s="7">
        <f>IF(G23&gt;10,10,G23)</f>
        <v>0</v>
      </c>
    </row>
    <row r="24" spans="1:8" ht="15" thickBot="1">
      <c r="A24" s="49" t="s">
        <v>15</v>
      </c>
      <c r="B24" s="50"/>
      <c r="C24" s="50"/>
      <c r="D24" s="50"/>
      <c r="E24" s="50"/>
      <c r="F24" s="50"/>
      <c r="G24" s="87"/>
      <c r="H24" s="13">
        <f>H23</f>
        <v>0</v>
      </c>
    </row>
    <row r="25" spans="1:8" ht="15" thickBot="1">
      <c r="A25" s="81"/>
      <c r="B25" s="82"/>
      <c r="C25" s="82"/>
      <c r="D25" s="82"/>
      <c r="E25" s="82"/>
      <c r="F25" s="82"/>
      <c r="G25" s="82"/>
      <c r="H25" s="83"/>
    </row>
    <row r="26" spans="1:8">
      <c r="A26" s="70" t="s">
        <v>17</v>
      </c>
      <c r="B26" s="71"/>
      <c r="C26" s="72"/>
      <c r="D26" s="32" t="s">
        <v>72</v>
      </c>
      <c r="E26" s="33" t="s">
        <v>73</v>
      </c>
      <c r="F26" s="34" t="s">
        <v>74</v>
      </c>
      <c r="G26" s="33" t="s">
        <v>75</v>
      </c>
      <c r="H26" s="35" t="s">
        <v>76</v>
      </c>
    </row>
    <row r="27" spans="1:8">
      <c r="A27" s="58" t="s">
        <v>18</v>
      </c>
      <c r="B27" s="59"/>
      <c r="C27" s="60"/>
      <c r="D27" s="38"/>
      <c r="E27" s="5">
        <v>1</v>
      </c>
      <c r="F27" s="5">
        <v>10</v>
      </c>
      <c r="G27" s="12"/>
      <c r="H27" s="7">
        <f>IF(E27*G27&gt;F27,F27,E27*G27)</f>
        <v>0</v>
      </c>
    </row>
    <row r="28" spans="1:8">
      <c r="A28" s="61" t="s">
        <v>19</v>
      </c>
      <c r="B28" s="62"/>
      <c r="C28" s="63"/>
      <c r="D28" s="41"/>
      <c r="E28" s="15">
        <v>0.8</v>
      </c>
      <c r="F28" s="15">
        <v>10</v>
      </c>
      <c r="G28" s="16"/>
      <c r="H28" s="10">
        <f t="shared" ref="H28:H32" si="1">IF(E28*G28&gt;F28,F28,E28*G28)</f>
        <v>0</v>
      </c>
    </row>
    <row r="29" spans="1:8">
      <c r="A29" s="88" t="s">
        <v>20</v>
      </c>
      <c r="B29" s="89"/>
      <c r="C29" s="89"/>
      <c r="D29" s="42"/>
      <c r="E29" s="17">
        <v>0.5</v>
      </c>
      <c r="F29" s="17">
        <v>10</v>
      </c>
      <c r="G29" s="12"/>
      <c r="H29" s="7">
        <f t="shared" si="1"/>
        <v>0</v>
      </c>
    </row>
    <row r="30" spans="1:8">
      <c r="A30" s="90" t="s">
        <v>21</v>
      </c>
      <c r="B30" s="91"/>
      <c r="C30" s="91"/>
      <c r="D30" s="43"/>
      <c r="E30" s="18">
        <v>0.5</v>
      </c>
      <c r="F30" s="18">
        <v>10</v>
      </c>
      <c r="G30" s="16"/>
      <c r="H30" s="10">
        <f t="shared" si="1"/>
        <v>0</v>
      </c>
    </row>
    <row r="31" spans="1:8">
      <c r="A31" s="58" t="s">
        <v>64</v>
      </c>
      <c r="B31" s="59"/>
      <c r="C31" s="60"/>
      <c r="D31" s="44"/>
      <c r="E31" s="19">
        <v>0.5</v>
      </c>
      <c r="F31" s="19">
        <v>10</v>
      </c>
      <c r="G31" s="20"/>
      <c r="H31" s="7">
        <f t="shared" si="1"/>
        <v>0</v>
      </c>
    </row>
    <row r="32" spans="1:8">
      <c r="A32" s="92" t="s">
        <v>22</v>
      </c>
      <c r="B32" s="93"/>
      <c r="C32" s="93"/>
      <c r="D32" s="45"/>
      <c r="E32" s="36">
        <v>0.3</v>
      </c>
      <c r="F32" s="36">
        <v>1.5</v>
      </c>
      <c r="G32" s="37"/>
      <c r="H32" s="10">
        <f t="shared" si="1"/>
        <v>0</v>
      </c>
    </row>
    <row r="33" spans="1:8" ht="15" thickBot="1">
      <c r="A33" s="79" t="s">
        <v>15</v>
      </c>
      <c r="B33" s="80"/>
      <c r="C33" s="80"/>
      <c r="D33" s="80"/>
      <c r="E33" s="80"/>
      <c r="F33" s="80"/>
      <c r="G33" s="80"/>
      <c r="H33" s="13">
        <f>SUM(H27:H32)</f>
        <v>0</v>
      </c>
    </row>
    <row r="34" spans="1:8" ht="15" thickBot="1">
      <c r="A34" s="67"/>
      <c r="B34" s="68"/>
      <c r="C34" s="68"/>
      <c r="D34" s="68"/>
      <c r="E34" s="68"/>
      <c r="F34" s="68"/>
      <c r="G34" s="68"/>
      <c r="H34" s="69"/>
    </row>
    <row r="35" spans="1:8">
      <c r="A35" s="70" t="s">
        <v>23</v>
      </c>
      <c r="B35" s="71"/>
      <c r="C35" s="72"/>
      <c r="D35" s="32" t="s">
        <v>72</v>
      </c>
      <c r="E35" s="33" t="s">
        <v>73</v>
      </c>
      <c r="F35" s="34" t="s">
        <v>74</v>
      </c>
      <c r="G35" s="33" t="s">
        <v>75</v>
      </c>
      <c r="H35" s="35" t="s">
        <v>76</v>
      </c>
    </row>
    <row r="36" spans="1:8">
      <c r="A36" s="58" t="s">
        <v>55</v>
      </c>
      <c r="B36" s="59"/>
      <c r="C36" s="60"/>
      <c r="D36" s="38"/>
      <c r="E36" s="5">
        <v>1</v>
      </c>
      <c r="F36" s="5">
        <f>E36*48</f>
        <v>48</v>
      </c>
      <c r="G36" s="12"/>
      <c r="H36" s="7">
        <f>IF(E36*G36&gt;F36,F36,E36*G36)</f>
        <v>0</v>
      </c>
    </row>
    <row r="37" spans="1:8">
      <c r="A37" s="73" t="s">
        <v>56</v>
      </c>
      <c r="B37" s="74"/>
      <c r="C37" s="75"/>
      <c r="D37" s="39"/>
      <c r="E37" s="8">
        <v>0.8</v>
      </c>
      <c r="F37" s="8">
        <f t="shared" ref="F37:F41" si="2">E37*48</f>
        <v>38.400000000000006</v>
      </c>
      <c r="G37" s="9"/>
      <c r="H37" s="10">
        <f>IF(E37*G37&gt;F37,F37,E37*G37)</f>
        <v>0</v>
      </c>
    </row>
    <row r="38" spans="1:8">
      <c r="A38" s="58" t="s">
        <v>24</v>
      </c>
      <c r="B38" s="59"/>
      <c r="C38" s="60"/>
      <c r="D38" s="38"/>
      <c r="E38" s="5">
        <v>0.7</v>
      </c>
      <c r="F38" s="5">
        <f t="shared" si="2"/>
        <v>33.599999999999994</v>
      </c>
      <c r="G38" s="12"/>
      <c r="H38" s="7">
        <f t="shared" ref="H38:H41" si="3">IF(E38*G38&gt;F38,F38,E38*G38)</f>
        <v>0</v>
      </c>
    </row>
    <row r="39" spans="1:8">
      <c r="A39" s="73" t="s">
        <v>25</v>
      </c>
      <c r="B39" s="74"/>
      <c r="C39" s="75"/>
      <c r="D39" s="39"/>
      <c r="E39" s="8">
        <v>0.7</v>
      </c>
      <c r="F39" s="8">
        <f t="shared" si="2"/>
        <v>33.599999999999994</v>
      </c>
      <c r="G39" s="9"/>
      <c r="H39" s="10">
        <f t="shared" si="3"/>
        <v>0</v>
      </c>
    </row>
    <row r="40" spans="1:8">
      <c r="A40" s="58" t="s">
        <v>26</v>
      </c>
      <c r="B40" s="59"/>
      <c r="C40" s="60"/>
      <c r="D40" s="38"/>
      <c r="E40" s="5">
        <v>0.7</v>
      </c>
      <c r="F40" s="5">
        <f t="shared" si="2"/>
        <v>33.599999999999994</v>
      </c>
      <c r="G40" s="12"/>
      <c r="H40" s="7">
        <f t="shared" si="3"/>
        <v>0</v>
      </c>
    </row>
    <row r="41" spans="1:8">
      <c r="A41" s="73" t="s">
        <v>27</v>
      </c>
      <c r="B41" s="74"/>
      <c r="C41" s="75"/>
      <c r="D41" s="39"/>
      <c r="E41" s="8">
        <v>0.5</v>
      </c>
      <c r="F41" s="8">
        <f t="shared" si="2"/>
        <v>24</v>
      </c>
      <c r="G41" s="9"/>
      <c r="H41" s="10">
        <f t="shared" si="3"/>
        <v>0</v>
      </c>
    </row>
    <row r="42" spans="1:8" ht="15" thickBot="1">
      <c r="A42" s="49" t="s">
        <v>15</v>
      </c>
      <c r="B42" s="50"/>
      <c r="C42" s="50"/>
      <c r="D42" s="50"/>
      <c r="E42" s="50"/>
      <c r="F42" s="50"/>
      <c r="G42" s="51"/>
      <c r="H42" s="13">
        <f>SUM(H36:H41)</f>
        <v>0</v>
      </c>
    </row>
    <row r="43" spans="1:8" ht="15" thickBot="1">
      <c r="A43" s="67"/>
      <c r="B43" s="68"/>
      <c r="C43" s="68"/>
      <c r="D43" s="68"/>
      <c r="E43" s="68"/>
      <c r="F43" s="68"/>
      <c r="G43" s="68"/>
      <c r="H43" s="69"/>
    </row>
    <row r="44" spans="1:8">
      <c r="A44" s="70" t="s">
        <v>59</v>
      </c>
      <c r="B44" s="71"/>
      <c r="C44" s="72"/>
      <c r="D44" s="32" t="s">
        <v>72</v>
      </c>
      <c r="E44" s="33" t="s">
        <v>73</v>
      </c>
      <c r="F44" s="34" t="s">
        <v>74</v>
      </c>
      <c r="G44" s="33" t="s">
        <v>75</v>
      </c>
      <c r="H44" s="35" t="s">
        <v>76</v>
      </c>
    </row>
    <row r="45" spans="1:8">
      <c r="A45" s="58" t="s">
        <v>28</v>
      </c>
      <c r="B45" s="59"/>
      <c r="C45" s="60"/>
      <c r="D45" s="38"/>
      <c r="E45" s="5">
        <v>40</v>
      </c>
      <c r="F45" s="5" t="s">
        <v>29</v>
      </c>
      <c r="G45" s="12"/>
      <c r="H45" s="7">
        <f>E45*G45</f>
        <v>0</v>
      </c>
    </row>
    <row r="46" spans="1:8">
      <c r="A46" s="61" t="s">
        <v>30</v>
      </c>
      <c r="B46" s="62"/>
      <c r="C46" s="63"/>
      <c r="D46" s="41"/>
      <c r="E46" s="15">
        <f>E45*0.85</f>
        <v>34</v>
      </c>
      <c r="F46" s="15" t="s">
        <v>29</v>
      </c>
      <c r="G46" s="16"/>
      <c r="H46" s="10">
        <f t="shared" ref="H46:H53" si="4">E46*G46</f>
        <v>0</v>
      </c>
    </row>
    <row r="47" spans="1:8">
      <c r="A47" s="58" t="s">
        <v>57</v>
      </c>
      <c r="B47" s="59"/>
      <c r="C47" s="60"/>
      <c r="D47" s="38"/>
      <c r="E47" s="5">
        <f>E45*0.7</f>
        <v>28</v>
      </c>
      <c r="F47" s="5" t="s">
        <v>29</v>
      </c>
      <c r="G47" s="12"/>
      <c r="H47" s="7">
        <f t="shared" ref="H47:H48" si="5">E47*G47</f>
        <v>0</v>
      </c>
    </row>
    <row r="48" spans="1:8">
      <c r="A48" s="61" t="s">
        <v>58</v>
      </c>
      <c r="B48" s="62"/>
      <c r="C48" s="63"/>
      <c r="D48" s="41"/>
      <c r="E48" s="15">
        <f>E45*0.55</f>
        <v>22</v>
      </c>
      <c r="F48" s="15" t="s">
        <v>29</v>
      </c>
      <c r="G48" s="16"/>
      <c r="H48" s="10">
        <f t="shared" si="5"/>
        <v>0</v>
      </c>
    </row>
    <row r="49" spans="1:8">
      <c r="A49" s="58" t="s">
        <v>31</v>
      </c>
      <c r="B49" s="59"/>
      <c r="C49" s="60"/>
      <c r="D49" s="38"/>
      <c r="E49" s="5">
        <f>E45*0.4</f>
        <v>16</v>
      </c>
      <c r="F49" s="5" t="s">
        <v>29</v>
      </c>
      <c r="G49" s="12"/>
      <c r="H49" s="7">
        <f t="shared" si="4"/>
        <v>0</v>
      </c>
    </row>
    <row r="50" spans="1:8">
      <c r="A50" s="61" t="s">
        <v>32</v>
      </c>
      <c r="B50" s="62"/>
      <c r="C50" s="63"/>
      <c r="D50" s="41"/>
      <c r="E50" s="15">
        <f>E45*0.3</f>
        <v>12</v>
      </c>
      <c r="F50" s="15" t="s">
        <v>29</v>
      </c>
      <c r="G50" s="16"/>
      <c r="H50" s="10">
        <f t="shared" si="4"/>
        <v>0</v>
      </c>
    </row>
    <row r="51" spans="1:8">
      <c r="A51" s="58" t="s">
        <v>33</v>
      </c>
      <c r="B51" s="59"/>
      <c r="C51" s="60"/>
      <c r="D51" s="38"/>
      <c r="E51" s="5">
        <f>E45*0.2</f>
        <v>8</v>
      </c>
      <c r="F51" s="5" t="s">
        <v>29</v>
      </c>
      <c r="G51" s="12"/>
      <c r="H51" s="7">
        <f t="shared" si="4"/>
        <v>0</v>
      </c>
    </row>
    <row r="52" spans="1:8">
      <c r="A52" s="61" t="s">
        <v>34</v>
      </c>
      <c r="B52" s="62"/>
      <c r="C52" s="63"/>
      <c r="D52" s="41"/>
      <c r="E52" s="15">
        <v>6</v>
      </c>
      <c r="F52" s="15" t="s">
        <v>29</v>
      </c>
      <c r="G52" s="16"/>
      <c r="H52" s="10">
        <f t="shared" si="4"/>
        <v>0</v>
      </c>
    </row>
    <row r="53" spans="1:8">
      <c r="A53" s="58" t="s">
        <v>35</v>
      </c>
      <c r="B53" s="59"/>
      <c r="C53" s="60"/>
      <c r="D53" s="38"/>
      <c r="E53" s="5">
        <v>4</v>
      </c>
      <c r="F53" s="5" t="s">
        <v>29</v>
      </c>
      <c r="G53" s="12"/>
      <c r="H53" s="7">
        <f t="shared" si="4"/>
        <v>0</v>
      </c>
    </row>
    <row r="54" spans="1:8" ht="15" thickBot="1">
      <c r="A54" s="49" t="s">
        <v>36</v>
      </c>
      <c r="B54" s="50"/>
      <c r="C54" s="50"/>
      <c r="D54" s="50"/>
      <c r="E54" s="50"/>
      <c r="F54" s="50"/>
      <c r="G54" s="51"/>
      <c r="H54" s="13">
        <f>SUM(H45:H53)</f>
        <v>0</v>
      </c>
    </row>
    <row r="55" spans="1:8" ht="15" thickBot="1">
      <c r="A55" s="67"/>
      <c r="B55" s="68"/>
      <c r="C55" s="68"/>
      <c r="D55" s="68"/>
      <c r="E55" s="68"/>
      <c r="F55" s="68"/>
      <c r="G55" s="68"/>
      <c r="H55" s="69"/>
    </row>
    <row r="56" spans="1:8">
      <c r="A56" s="70" t="s">
        <v>37</v>
      </c>
      <c r="B56" s="71"/>
      <c r="C56" s="72"/>
      <c r="D56" s="32" t="s">
        <v>72</v>
      </c>
      <c r="E56" s="33" t="s">
        <v>73</v>
      </c>
      <c r="F56" s="34" t="s">
        <v>74</v>
      </c>
      <c r="G56" s="33" t="s">
        <v>75</v>
      </c>
      <c r="H56" s="35" t="s">
        <v>76</v>
      </c>
    </row>
    <row r="57" spans="1:8">
      <c r="A57" s="58" t="s">
        <v>65</v>
      </c>
      <c r="B57" s="59"/>
      <c r="C57" s="60"/>
      <c r="D57" s="38"/>
      <c r="E57" s="5">
        <v>12</v>
      </c>
      <c r="F57" s="5" t="s">
        <v>29</v>
      </c>
      <c r="G57" s="12"/>
      <c r="H57" s="7">
        <f>E57*G57</f>
        <v>0</v>
      </c>
    </row>
    <row r="58" spans="1:8">
      <c r="A58" s="61" t="s">
        <v>66</v>
      </c>
      <c r="B58" s="62"/>
      <c r="C58" s="63"/>
      <c r="D58" s="41"/>
      <c r="E58" s="15">
        <v>10</v>
      </c>
      <c r="F58" s="15" t="s">
        <v>29</v>
      </c>
      <c r="G58" s="16"/>
      <c r="H58" s="10">
        <f t="shared" ref="H58:H66" si="6">E58*G58</f>
        <v>0</v>
      </c>
    </row>
    <row r="59" spans="1:8">
      <c r="A59" s="58" t="s">
        <v>38</v>
      </c>
      <c r="B59" s="59"/>
      <c r="C59" s="60"/>
      <c r="D59" s="38"/>
      <c r="E59" s="5">
        <v>4</v>
      </c>
      <c r="F59" s="5" t="s">
        <v>29</v>
      </c>
      <c r="G59" s="12"/>
      <c r="H59" s="7">
        <f t="shared" si="6"/>
        <v>0</v>
      </c>
    </row>
    <row r="60" spans="1:8">
      <c r="A60" s="61" t="s">
        <v>70</v>
      </c>
      <c r="B60" s="62"/>
      <c r="C60" s="63"/>
      <c r="D60" s="41"/>
      <c r="E60" s="8">
        <v>2</v>
      </c>
      <c r="F60" s="8" t="s">
        <v>29</v>
      </c>
      <c r="G60" s="9"/>
      <c r="H60" s="10">
        <f t="shared" si="6"/>
        <v>0</v>
      </c>
    </row>
    <row r="61" spans="1:8">
      <c r="A61" s="58" t="s">
        <v>39</v>
      </c>
      <c r="B61" s="59"/>
      <c r="C61" s="60"/>
      <c r="D61" s="38"/>
      <c r="E61" s="5">
        <v>2</v>
      </c>
      <c r="F61" s="5" t="s">
        <v>29</v>
      </c>
      <c r="G61" s="12"/>
      <c r="H61" s="7">
        <f t="shared" si="6"/>
        <v>0</v>
      </c>
    </row>
    <row r="62" spans="1:8">
      <c r="A62" s="73" t="s">
        <v>69</v>
      </c>
      <c r="B62" s="74"/>
      <c r="C62" s="75"/>
      <c r="D62" s="39"/>
      <c r="E62" s="8">
        <v>22</v>
      </c>
      <c r="F62" s="8" t="s">
        <v>29</v>
      </c>
      <c r="G62" s="9"/>
      <c r="H62" s="10">
        <f t="shared" si="6"/>
        <v>0</v>
      </c>
    </row>
    <row r="63" spans="1:8">
      <c r="A63" s="58" t="s">
        <v>67</v>
      </c>
      <c r="B63" s="59"/>
      <c r="C63" s="60"/>
      <c r="D63" s="38"/>
      <c r="E63" s="5">
        <v>16</v>
      </c>
      <c r="F63" s="5" t="s">
        <v>29</v>
      </c>
      <c r="G63" s="12"/>
      <c r="H63" s="7">
        <f t="shared" si="6"/>
        <v>0</v>
      </c>
    </row>
    <row r="64" spans="1:8">
      <c r="A64" s="73" t="s">
        <v>68</v>
      </c>
      <c r="B64" s="74"/>
      <c r="C64" s="75"/>
      <c r="D64" s="39"/>
      <c r="E64" s="8">
        <v>8</v>
      </c>
      <c r="F64" s="8" t="s">
        <v>29</v>
      </c>
      <c r="G64" s="9"/>
      <c r="H64" s="10">
        <f t="shared" si="6"/>
        <v>0</v>
      </c>
    </row>
    <row r="65" spans="1:8">
      <c r="A65" s="58" t="s">
        <v>71</v>
      </c>
      <c r="B65" s="59"/>
      <c r="C65" s="60"/>
      <c r="D65" s="38"/>
      <c r="E65" s="5">
        <v>6</v>
      </c>
      <c r="F65" s="5" t="s">
        <v>29</v>
      </c>
      <c r="G65" s="12"/>
      <c r="H65" s="7">
        <f t="shared" si="6"/>
        <v>0</v>
      </c>
    </row>
    <row r="66" spans="1:8">
      <c r="A66" s="61" t="s">
        <v>40</v>
      </c>
      <c r="B66" s="62"/>
      <c r="C66" s="63"/>
      <c r="D66" s="41"/>
      <c r="E66" s="15">
        <v>4</v>
      </c>
      <c r="F66" s="15" t="s">
        <v>29</v>
      </c>
      <c r="G66" s="16"/>
      <c r="H66" s="10">
        <f t="shared" si="6"/>
        <v>0</v>
      </c>
    </row>
    <row r="67" spans="1:8" ht="15" thickBot="1">
      <c r="A67" s="49" t="s">
        <v>15</v>
      </c>
      <c r="B67" s="50"/>
      <c r="C67" s="50"/>
      <c r="D67" s="50"/>
      <c r="E67" s="50"/>
      <c r="F67" s="50"/>
      <c r="G67" s="51"/>
      <c r="H67" s="13">
        <f>SUM(H57:H66)</f>
        <v>0</v>
      </c>
    </row>
    <row r="68" spans="1:8" ht="15" thickBot="1">
      <c r="A68" s="67"/>
      <c r="B68" s="68"/>
      <c r="C68" s="68"/>
      <c r="D68" s="68"/>
      <c r="E68" s="68"/>
      <c r="F68" s="68"/>
      <c r="G68" s="68"/>
      <c r="H68" s="69"/>
    </row>
    <row r="69" spans="1:8">
      <c r="A69" s="70" t="s">
        <v>41</v>
      </c>
      <c r="B69" s="71"/>
      <c r="C69" s="72"/>
      <c r="D69" s="32" t="s">
        <v>72</v>
      </c>
      <c r="E69" s="33" t="s">
        <v>73</v>
      </c>
      <c r="F69" s="34" t="s">
        <v>74</v>
      </c>
      <c r="G69" s="33" t="s">
        <v>75</v>
      </c>
      <c r="H69" s="35" t="s">
        <v>76</v>
      </c>
    </row>
    <row r="70" spans="1:8">
      <c r="A70" s="28" t="s">
        <v>60</v>
      </c>
      <c r="B70" s="29"/>
      <c r="C70" s="30"/>
      <c r="D70" s="46"/>
      <c r="E70" s="5">
        <v>10</v>
      </c>
      <c r="F70" s="7" t="s">
        <v>29</v>
      </c>
      <c r="G70" s="31"/>
      <c r="H70" s="7">
        <f>E70*G70</f>
        <v>0</v>
      </c>
    </row>
    <row r="71" spans="1:8">
      <c r="A71" s="64" t="s">
        <v>42</v>
      </c>
      <c r="B71" s="65"/>
      <c r="C71" s="66"/>
      <c r="D71" s="47"/>
      <c r="E71" s="24">
        <v>2</v>
      </c>
      <c r="F71" s="24" t="s">
        <v>29</v>
      </c>
      <c r="G71" s="25"/>
      <c r="H71" s="26">
        <f>E71*G71</f>
        <v>0</v>
      </c>
    </row>
    <row r="72" spans="1:8">
      <c r="A72" s="58" t="s">
        <v>43</v>
      </c>
      <c r="B72" s="59"/>
      <c r="C72" s="60"/>
      <c r="D72" s="46"/>
      <c r="E72" s="5">
        <v>6</v>
      </c>
      <c r="F72" s="5" t="s">
        <v>29</v>
      </c>
      <c r="G72" s="12"/>
      <c r="H72" s="7">
        <f t="shared" ref="H72:H80" si="7">E72*G72</f>
        <v>0</v>
      </c>
    </row>
    <row r="73" spans="1:8">
      <c r="A73" s="64" t="s">
        <v>44</v>
      </c>
      <c r="B73" s="65"/>
      <c r="C73" s="66"/>
      <c r="D73" s="47"/>
      <c r="E73" s="24">
        <v>4</v>
      </c>
      <c r="F73" s="24" t="s">
        <v>29</v>
      </c>
      <c r="G73" s="25"/>
      <c r="H73" s="26">
        <f t="shared" si="7"/>
        <v>0</v>
      </c>
    </row>
    <row r="74" spans="1:8">
      <c r="A74" s="58" t="s">
        <v>61</v>
      </c>
      <c r="B74" s="59"/>
      <c r="C74" s="60"/>
      <c r="D74" s="46"/>
      <c r="E74" s="5">
        <v>8</v>
      </c>
      <c r="F74" s="5" t="s">
        <v>29</v>
      </c>
      <c r="G74" s="12"/>
      <c r="H74" s="7">
        <f t="shared" si="7"/>
        <v>0</v>
      </c>
    </row>
    <row r="75" spans="1:8">
      <c r="A75" s="64" t="s">
        <v>45</v>
      </c>
      <c r="B75" s="65"/>
      <c r="C75" s="66"/>
      <c r="D75" s="47"/>
      <c r="E75" s="24">
        <v>3</v>
      </c>
      <c r="F75" s="24" t="s">
        <v>29</v>
      </c>
      <c r="G75" s="25"/>
      <c r="H75" s="26">
        <f t="shared" si="7"/>
        <v>0</v>
      </c>
    </row>
    <row r="76" spans="1:8">
      <c r="A76" s="58" t="s">
        <v>46</v>
      </c>
      <c r="B76" s="59"/>
      <c r="C76" s="60"/>
      <c r="D76" s="46"/>
      <c r="E76" s="5">
        <v>4</v>
      </c>
      <c r="F76" s="5" t="s">
        <v>29</v>
      </c>
      <c r="G76" s="12"/>
      <c r="H76" s="7">
        <f t="shared" si="7"/>
        <v>0</v>
      </c>
    </row>
    <row r="77" spans="1:8">
      <c r="A77" s="64" t="s">
        <v>47</v>
      </c>
      <c r="B77" s="65"/>
      <c r="C77" s="66"/>
      <c r="D77" s="47"/>
      <c r="E77" s="24">
        <v>8</v>
      </c>
      <c r="F77" s="24" t="s">
        <v>29</v>
      </c>
      <c r="G77" s="25"/>
      <c r="H77" s="26">
        <f t="shared" si="7"/>
        <v>0</v>
      </c>
    </row>
    <row r="78" spans="1:8">
      <c r="A78" s="58" t="s">
        <v>48</v>
      </c>
      <c r="B78" s="59"/>
      <c r="C78" s="60"/>
      <c r="D78" s="46"/>
      <c r="E78" s="5">
        <v>6</v>
      </c>
      <c r="F78" s="5" t="s">
        <v>29</v>
      </c>
      <c r="G78" s="12"/>
      <c r="H78" s="7">
        <f t="shared" si="7"/>
        <v>0</v>
      </c>
    </row>
    <row r="79" spans="1:8">
      <c r="A79" s="64" t="s">
        <v>62</v>
      </c>
      <c r="B79" s="65"/>
      <c r="C79" s="66"/>
      <c r="D79" s="47"/>
      <c r="E79" s="24">
        <v>10</v>
      </c>
      <c r="F79" s="24" t="s">
        <v>29</v>
      </c>
      <c r="G79" s="25"/>
      <c r="H79" s="26">
        <f t="shared" si="7"/>
        <v>0</v>
      </c>
    </row>
    <row r="80" spans="1:8">
      <c r="A80" s="58" t="s">
        <v>49</v>
      </c>
      <c r="B80" s="59"/>
      <c r="C80" s="60"/>
      <c r="D80" s="46"/>
      <c r="E80" s="27">
        <v>4</v>
      </c>
      <c r="F80" s="27" t="s">
        <v>29</v>
      </c>
      <c r="G80" s="20"/>
      <c r="H80" s="7">
        <f t="shared" si="7"/>
        <v>0</v>
      </c>
    </row>
    <row r="81" spans="1:9" ht="15" thickBot="1">
      <c r="A81" s="49" t="s">
        <v>15</v>
      </c>
      <c r="B81" s="50"/>
      <c r="C81" s="50"/>
      <c r="D81" s="50"/>
      <c r="E81" s="50"/>
      <c r="F81" s="50"/>
      <c r="G81" s="51"/>
      <c r="H81" s="13">
        <f>SUM(H70:H80)</f>
        <v>0</v>
      </c>
    </row>
    <row r="82" spans="1:9" ht="15" thickBot="1">
      <c r="A82" s="67"/>
      <c r="B82" s="68"/>
      <c r="C82" s="68"/>
      <c r="D82" s="68"/>
      <c r="E82" s="68"/>
      <c r="F82" s="68"/>
      <c r="G82" s="68"/>
      <c r="H82" s="69"/>
    </row>
    <row r="83" spans="1:9">
      <c r="A83" s="70" t="s">
        <v>80</v>
      </c>
      <c r="B83" s="71"/>
      <c r="C83" s="72"/>
      <c r="D83" s="32" t="s">
        <v>72</v>
      </c>
      <c r="E83" s="33" t="s">
        <v>73</v>
      </c>
      <c r="F83" s="34" t="s">
        <v>74</v>
      </c>
      <c r="G83" s="33" t="s">
        <v>75</v>
      </c>
      <c r="H83" s="35" t="s">
        <v>76</v>
      </c>
    </row>
    <row r="84" spans="1:9">
      <c r="A84" s="58" t="s">
        <v>50</v>
      </c>
      <c r="B84" s="59"/>
      <c r="C84" s="60"/>
      <c r="D84" s="38"/>
      <c r="E84" s="5">
        <v>0.2</v>
      </c>
      <c r="F84" s="5">
        <v>12</v>
      </c>
      <c r="G84" s="12"/>
      <c r="H84" s="7">
        <f>IF(E84*G84&gt;F84,F84,E84*G84)</f>
        <v>0</v>
      </c>
    </row>
    <row r="85" spans="1:9">
      <c r="A85" s="64" t="s">
        <v>79</v>
      </c>
      <c r="B85" s="65"/>
      <c r="C85" s="66"/>
      <c r="D85" s="47"/>
      <c r="E85" s="24">
        <v>0.2</v>
      </c>
      <c r="F85" s="24">
        <v>12</v>
      </c>
      <c r="G85" s="25"/>
      <c r="H85" s="26">
        <f>IF(E85*G85&gt;F85,F85,E85*G85)</f>
        <v>0</v>
      </c>
    </row>
    <row r="86" spans="1:9">
      <c r="A86" s="58" t="s">
        <v>27</v>
      </c>
      <c r="B86" s="59"/>
      <c r="C86" s="60"/>
      <c r="D86" s="46"/>
      <c r="E86" s="27">
        <v>0.2</v>
      </c>
      <c r="F86" s="27">
        <v>12</v>
      </c>
      <c r="G86" s="20"/>
      <c r="H86" s="7">
        <f>IF(E86*G86&gt;F86,F86,E86*G86)</f>
        <v>0</v>
      </c>
    </row>
    <row r="87" spans="1:9" ht="15" thickBot="1">
      <c r="A87" s="49" t="s">
        <v>15</v>
      </c>
      <c r="B87" s="50"/>
      <c r="C87" s="50"/>
      <c r="D87" s="50"/>
      <c r="E87" s="50"/>
      <c r="F87" s="50"/>
      <c r="G87" s="51"/>
      <c r="H87" s="13">
        <f>SUM(H84:H86)</f>
        <v>0</v>
      </c>
      <c r="I87" s="48"/>
    </row>
    <row r="88" spans="1:9" ht="15" thickBot="1">
      <c r="A88" s="52" t="s">
        <v>51</v>
      </c>
      <c r="B88" s="53"/>
      <c r="C88" s="53"/>
      <c r="D88" s="53"/>
      <c r="E88" s="53"/>
      <c r="F88" s="53"/>
      <c r="G88" s="53"/>
      <c r="H88" s="21">
        <f>H20+H24+H33+H42+H54+H67+H81+H87</f>
        <v>0</v>
      </c>
    </row>
    <row r="89" spans="1:9" ht="15" thickBot="1">
      <c r="A89" s="54" t="s">
        <v>52</v>
      </c>
      <c r="B89" s="55"/>
      <c r="C89" s="55"/>
      <c r="D89" s="55"/>
      <c r="E89" s="55"/>
      <c r="F89" s="55"/>
      <c r="G89" s="55"/>
      <c r="H89" s="56"/>
    </row>
    <row r="90" spans="1:9"/>
    <row r="91" spans="1:9">
      <c r="B91" s="57" t="s">
        <v>53</v>
      </c>
      <c r="C91" s="57"/>
      <c r="D91" s="57"/>
      <c r="E91" s="57"/>
    </row>
    <row r="92" spans="1:9">
      <c r="B92" s="57" t="s">
        <v>54</v>
      </c>
      <c r="C92" s="57"/>
      <c r="D92" s="57"/>
      <c r="E92" s="57"/>
    </row>
    <row r="93" spans="1:9"/>
  </sheetData>
  <sheetProtection password="F645" sheet="1" objects="1" scenarios="1"/>
  <protectedRanges>
    <protectedRange sqref="D16:D19 D27:D32 D36:D41 D45:D53 D57:D66 D70:D80 D84:D86" name="NUMERAÇÃO1"/>
    <protectedRange sqref="G16:G19 G23 G27:G32 G36:G41 G45:G53 G57:G66 G70:G80 G84:G86" name="QUANTIDADE"/>
    <protectedRange sqref="B4:H13" name="DADOSPESSOAIS"/>
  </protectedRanges>
  <mergeCells count="88">
    <mergeCell ref="A85:C85"/>
    <mergeCell ref="A86:C86"/>
    <mergeCell ref="B8:H8"/>
    <mergeCell ref="A31:C31"/>
    <mergeCell ref="A60:C60"/>
    <mergeCell ref="A65:C65"/>
    <mergeCell ref="A20:G20"/>
    <mergeCell ref="B9:H9"/>
    <mergeCell ref="B10:H10"/>
    <mergeCell ref="B11:H11"/>
    <mergeCell ref="B12:H12"/>
    <mergeCell ref="B13:H13"/>
    <mergeCell ref="A14:H14"/>
    <mergeCell ref="A15:C15"/>
    <mergeCell ref="A16:C16"/>
    <mergeCell ref="A17:C17"/>
    <mergeCell ref="A1:H3"/>
    <mergeCell ref="B4:H4"/>
    <mergeCell ref="B5:H5"/>
    <mergeCell ref="B6:H6"/>
    <mergeCell ref="B7:H7"/>
    <mergeCell ref="A18:C18"/>
    <mergeCell ref="A19:C19"/>
    <mergeCell ref="A33:G33"/>
    <mergeCell ref="A21:H21"/>
    <mergeCell ref="A22:F22"/>
    <mergeCell ref="A23:F23"/>
    <mergeCell ref="A24:G24"/>
    <mergeCell ref="A25:H25"/>
    <mergeCell ref="A26:C26"/>
    <mergeCell ref="A27:C27"/>
    <mergeCell ref="A28:C28"/>
    <mergeCell ref="A29:C29"/>
    <mergeCell ref="A30:C30"/>
    <mergeCell ref="A32:C32"/>
    <mergeCell ref="A46:C46"/>
    <mergeCell ref="A34:H34"/>
    <mergeCell ref="A35:C35"/>
    <mergeCell ref="A36:C36"/>
    <mergeCell ref="A38:C38"/>
    <mergeCell ref="A39:C39"/>
    <mergeCell ref="A40:C40"/>
    <mergeCell ref="A41:C41"/>
    <mergeCell ref="A42:G42"/>
    <mergeCell ref="A43:H43"/>
    <mergeCell ref="A44:C44"/>
    <mergeCell ref="A45:C45"/>
    <mergeCell ref="A37:C37"/>
    <mergeCell ref="A54:G54"/>
    <mergeCell ref="A55:H55"/>
    <mergeCell ref="A56:C56"/>
    <mergeCell ref="A57:C57"/>
    <mergeCell ref="A49:C49"/>
    <mergeCell ref="A50:C50"/>
    <mergeCell ref="A51:C51"/>
    <mergeCell ref="A52:C52"/>
    <mergeCell ref="A53:C53"/>
    <mergeCell ref="A81:G81"/>
    <mergeCell ref="A82:H82"/>
    <mergeCell ref="A83:C83"/>
    <mergeCell ref="A84:C84"/>
    <mergeCell ref="A73:C73"/>
    <mergeCell ref="A74:C74"/>
    <mergeCell ref="A75:C75"/>
    <mergeCell ref="A76:C76"/>
    <mergeCell ref="A77:C77"/>
    <mergeCell ref="A78:C78"/>
    <mergeCell ref="A47:C47"/>
    <mergeCell ref="A48:C48"/>
    <mergeCell ref="A79:C79"/>
    <mergeCell ref="A80:C80"/>
    <mergeCell ref="A66:C66"/>
    <mergeCell ref="A67:G67"/>
    <mergeCell ref="A68:H68"/>
    <mergeCell ref="A69:C69"/>
    <mergeCell ref="A71:C71"/>
    <mergeCell ref="A72:C72"/>
    <mergeCell ref="A58:C58"/>
    <mergeCell ref="A59:C59"/>
    <mergeCell ref="A61:C61"/>
    <mergeCell ref="A62:C62"/>
    <mergeCell ref="A63:C63"/>
    <mergeCell ref="A64:C64"/>
    <mergeCell ref="A87:G87"/>
    <mergeCell ref="A88:G88"/>
    <mergeCell ref="A89:H89"/>
    <mergeCell ref="B91:E91"/>
    <mergeCell ref="B92:E92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Biometria UFRPE</cp:lastModifiedBy>
  <cp:lastPrinted>2021-09-14T22:19:21Z</cp:lastPrinted>
  <dcterms:created xsi:type="dcterms:W3CDTF">2021-09-08T08:56:18Z</dcterms:created>
  <dcterms:modified xsi:type="dcterms:W3CDTF">2022-09-27T12:36:13Z</dcterms:modified>
</cp:coreProperties>
</file>